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5" activeTab="0"/>
  </bookViews>
  <sheets>
    <sheet name="EL.POPISI" sheetId="1" r:id="rId1"/>
  </sheets>
  <definedNames>
    <definedName name="_xlnm.Print_Area" localSheetId="0">'EL.POPISI'!$A$1:$F$87</definedName>
    <definedName name="_xlnm.Print_Area" localSheetId="0">'EL.POPISI'!$A$1:$F$87</definedName>
  </definedNames>
  <calcPr fullCalcOnLoad="1"/>
</workbook>
</file>

<file path=xl/sharedStrings.xml><?xml version="1.0" encoding="utf-8"?>
<sst xmlns="http://schemas.openxmlformats.org/spreadsheetml/2006/main" count="75" uniqueCount="49">
  <si>
    <t>zale-popis</t>
  </si>
  <si>
    <t xml:space="preserve">4.4. POPIS DEL IN MATERIALA </t>
  </si>
  <si>
    <t>V vseh pozicijah je zajeta dobava in montaža opreme vključno z</t>
  </si>
  <si>
    <t xml:space="preserve">zemeljskimi deli in  betoniranjem. V pozicijah navedena oprema ni  </t>
  </si>
  <si>
    <t>obvezna, vendar mora biti kvalitativno enaka ali boljša.</t>
  </si>
  <si>
    <t>4.4.1.  KABELSKA KANALIZACIJA</t>
  </si>
  <si>
    <t>Št.</t>
  </si>
  <si>
    <t>Vrsta dela</t>
  </si>
  <si>
    <t>Enota</t>
  </si>
  <si>
    <t>Količina</t>
  </si>
  <si>
    <t>Cena</t>
  </si>
  <si>
    <t>SKUPAJ</t>
  </si>
  <si>
    <t xml:space="preserve">Zakoličba ostalih obstoječih tras komunalnih vodov na območju predvidenega kabelskega razvoda </t>
  </si>
  <si>
    <t>m</t>
  </si>
  <si>
    <r>
      <t xml:space="preserve">Strojni izkop kabelskega jarka globine 0.80 m in širine 0.25-0.4 m v terenu IV.ktg, za 1-cevno kabelsko kanalizacijo (1x stigmafleks cev </t>
    </r>
    <r>
      <rPr>
        <sz val="12"/>
        <rFont val="Symbol"/>
        <family val="1"/>
      </rPr>
      <t>f7</t>
    </r>
    <r>
      <rPr>
        <sz val="12"/>
        <rFont val="Times New Roman"/>
        <family val="1"/>
      </rPr>
      <t>5mm), komplet s pripravo ležišča, zasipanjem z izkopanim materialom ter utrjevanjem v plasteh</t>
    </r>
  </si>
  <si>
    <t xml:space="preserve">Ročni izkop kabelskega jarka globine 0.80 m in širine 0.40 m, komplet z zasipanjem z izkopanim materialom ter utrjevanjem v plasteh  </t>
  </si>
  <si>
    <r>
      <t xml:space="preserve">Stigmafleks cev </t>
    </r>
    <r>
      <rPr>
        <sz val="12"/>
        <rFont val="Symbol"/>
        <family val="1"/>
      </rPr>
      <t>f</t>
    </r>
    <r>
      <rPr>
        <sz val="12"/>
        <rFont val="Times New Roman"/>
        <family val="1"/>
      </rPr>
      <t xml:space="preserve"> 75 mm,  položena v kabelski jarek za naknadno uvleko energetskega kabla</t>
    </r>
  </si>
  <si>
    <t xml:space="preserve">Pocinkani valjanec FeZn 25 x 4 mm, položen v kabelski jarek trase JR, vključno izvodi za priklop kandelabra   </t>
  </si>
  <si>
    <t>Pocinkana standardna križna spojka za medsebojne spoje valjanca v zemlji – enojna (izvodi za priklop  kandelabra)</t>
  </si>
  <si>
    <t>kom</t>
  </si>
  <si>
    <t>Pocinkana standardna križna spojka za medsebojne spoje valjanca v zemlji – dvojna (medsebojno spajanje valjanca)</t>
  </si>
  <si>
    <t xml:space="preserve">PVC opozorilni trak, rdeče barve, »POZOR ENERGETSKI KABEL«, položen v kabelski jarek </t>
  </si>
  <si>
    <t>Betonski temelj (betonska cev fi 30 ustrezno temeljena-obbetonirana) po detajlnem načrtu in vsa potrebna zemeljska dela za vsaditev   pocinkanega cevastega kandelabra konusne oblike, svetle višine 4,5m (1,5m);</t>
  </si>
  <si>
    <r>
      <t xml:space="preserve">Izdelava  NN kabelskega jaška iz bet.cevi </t>
    </r>
    <r>
      <rPr>
        <sz val="12"/>
        <rFont val="Calibri"/>
        <family val="2"/>
      </rPr>
      <t>φ</t>
    </r>
    <r>
      <rPr>
        <sz val="12"/>
        <rFont val="Times New Roman"/>
        <family val="1"/>
      </rPr>
      <t xml:space="preserve"> 60cmx100cm z LŽ pokrovom 60x60cm,250kN, komplet z izkopom gradbene jame, odvozom odvečnega materiala, betoniranjem podloge z MB10, nabijanjem v plasteh in vzpostavitvijo prvotnega stanja;</t>
    </r>
  </si>
  <si>
    <t>kpl</t>
  </si>
  <si>
    <t xml:space="preserve">Drobni nespecificirani material, nepredvidena </t>
  </si>
  <si>
    <t xml:space="preserve">dodatna dela, transportni in manipulativni stroški </t>
  </si>
  <si>
    <t>SKUPAJ:</t>
  </si>
  <si>
    <t>€</t>
  </si>
  <si>
    <t xml:space="preserve">4.4.2 </t>
  </si>
  <si>
    <t xml:space="preserve">IZVEDBA INSTALACIJE </t>
  </si>
  <si>
    <t xml:space="preserve">Cevasti kandelaber konusne oblike svetle višine 4,5m, komplet s priključno omarico, varovalnim elementom, notranjim ožičenjem, vsajen v predpripravljeni betonski temelj oz. betonsko cev fi 300mm, vključno z bet. zamaškom in ustrezno količino rečne mivke za zasutje bet cevi </t>
  </si>
  <si>
    <t xml:space="preserve">Cevasti kandelaber konusne oblike svetle višine 2,0m, komplet s priključno omarico, varovalnim elementom, notranjim ožičenjem, vsajen v predpripravljeni betonski temelj oz. betonsko cev fi 300mm, vključno z bet. zamaškom in ustrezno količino rečne mivke za zasutje bet cevi </t>
  </si>
  <si>
    <t>Razsvetljavno mesto vgrajeno na pripravljen kandelaber  z zastrto (ravno steklo)  LED 30W (3000K) svetilko za zunanjo razsvetljavo, v zaščitni stopnji IP65,  s prigrajenim priključnim setom in lokalno varovalko 6A, notranjim ožičenjem, funkcionalno preizkušena ter označena po sistemu upravljalca. Tip definira in potrditi tehnična služba investitorja.</t>
  </si>
  <si>
    <r>
      <t>Izvedba trifaznega el. priključka (kabel Al-4x16+1,5mm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nove interne zun. razsvetljave</t>
    </r>
  </si>
  <si>
    <r>
      <t>Energetski kabel tip NAYY-J-4x16+1,5mm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večinoma uvlečen v kabelsko kanalizacijo</t>
    </r>
  </si>
  <si>
    <t>Izvedba ozemljitvenih povezav kovinskih kandelabrov na ozemljitveni trak  v trasi JR, vključno vijačni spoj valjanca na kandelaber (2xM8mm) ter bitumensko zaščito traku na prehodu iz terena</t>
  </si>
  <si>
    <t xml:space="preserve">Prestavitev obstoječega pozivnega (domofon-zvonec) stebrička, vključno z ustreznim temeljem ter podaljšanjem kabla za cca 7m. Pozicija zajema odklop, vodotesno kabelsko spojko za spoj komunikacijskega kabla, kabel ter ponovni priklop. </t>
  </si>
  <si>
    <t xml:space="preserve">Prestavitev obstoječe zapornice, vključno z ustreznim temeljem, podaljšanjem napajalno-krmilnega kabla za cca 7m ter izdelave nove induktivne zanke v cesti. Pozicija zajema odklop, vodotesno kabelsko spojko za spoj napajalno-krmilnega kabla, kabel, ponovni priklop ter zarez asfalta za vgradnjo zanke ter bitumiziranje. </t>
  </si>
  <si>
    <t xml:space="preserve">Prestavitev in prilagoditev obstoječe nadometne elektroinstalacije v prostoru garaže, preko katere bo potekala dovozna pot. ( 4x vodotesna fluo svetilka 2x36W, 2x enopolno nadometno stikalo, 4x vodotesna vtičnica, 1x krmilna omarica dvižnih vrat). Pozicija zajema odklop ter ponovni priklop, ustrezne napajalne kable ( cca 35m) ter ustrezne NIK kanale (cca 30m) . </t>
  </si>
  <si>
    <t>Izvedba električnih meritev ter izdelava dokazila z vsemi atesti ter certifikati o vgrajenih materialih</t>
  </si>
  <si>
    <t>Nepredvidena dodatna dela</t>
  </si>
  <si>
    <t>Drobni nespecificirani material, transportni in manipulativni stroški</t>
  </si>
  <si>
    <t xml:space="preserve">R  E  K  A  P  I  T  U  L  A  C  I  J  A </t>
  </si>
  <si>
    <t xml:space="preserve">4.4.1.  KABELSKA KANALIZACIJA </t>
  </si>
  <si>
    <t>4.4.2.  IZVEDBA INSTALACIJE</t>
  </si>
  <si>
    <t>4.4.3.  IZDELAVA PID EL.DOKUMENTACIJE</t>
  </si>
  <si>
    <t xml:space="preserve">KOMPLET     SKUPAJ:                                                    </t>
  </si>
  <si>
    <r>
      <t xml:space="preserve">V ceni </t>
    </r>
    <r>
      <rPr>
        <b/>
        <sz val="11"/>
        <rFont val="Times New Roman"/>
        <family val="1"/>
      </rPr>
      <t>ni</t>
    </r>
    <r>
      <rPr>
        <sz val="11"/>
        <rFont val="Times New Roman"/>
        <family val="1"/>
      </rPr>
      <t xml:space="preserve"> upoštevan DDV!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</si>
</sst>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."/>
  </numFmts>
  <fonts count="52">
    <font>
      <sz val="10"/>
      <name val="Arial"/>
      <family val="2"/>
    </font>
    <font>
      <sz val="11"/>
      <name val="Times New Roman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sz val="12"/>
      <name val="Times New Roman"/>
      <family val="1"/>
    </font>
    <font>
      <sz val="12"/>
      <name val="Symbol"/>
      <family val="1"/>
    </font>
    <font>
      <sz val="12"/>
      <name val="Calibri"/>
      <family val="2"/>
    </font>
    <font>
      <b/>
      <sz val="11"/>
      <name val="Times New Roman CE"/>
      <family val="1"/>
    </font>
    <font>
      <sz val="11"/>
      <name val="Arial CE"/>
      <family val="2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 wrapText="1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46" applyFont="1" applyAlignment="1">
      <alignment horizontal="center" vertical="top"/>
      <protection/>
    </xf>
    <xf numFmtId="0" fontId="3" fillId="0" borderId="0" xfId="46" applyFont="1" applyAlignment="1">
      <alignment horizontal="justify"/>
      <protection/>
    </xf>
    <xf numFmtId="0" fontId="3" fillId="0" borderId="0" xfId="46" applyFont="1" applyAlignment="1">
      <alignment horizontal="center"/>
      <protection/>
    </xf>
    <xf numFmtId="4" fontId="3" fillId="0" borderId="0" xfId="46" applyNumberFormat="1" applyFont="1" applyAlignment="1">
      <alignment horizontal="right"/>
      <protection/>
    </xf>
    <xf numFmtId="49" fontId="3" fillId="0" borderId="0" xfId="46" applyNumberFormat="1" applyFont="1" applyAlignment="1">
      <alignment horizontal="justify" vertical="top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 applyAlignment="1">
      <alignment horizontal="justify"/>
      <protection/>
    </xf>
    <xf numFmtId="0" fontId="5" fillId="0" borderId="0" xfId="46" applyFont="1" applyAlignment="1">
      <alignment horizontal="center"/>
      <protection/>
    </xf>
    <xf numFmtId="4" fontId="5" fillId="0" borderId="0" xfId="46" applyNumberFormat="1" applyFont="1" applyAlignment="1">
      <alignment horizontal="right"/>
      <protection/>
    </xf>
    <xf numFmtId="49" fontId="5" fillId="0" borderId="0" xfId="46" applyNumberFormat="1" applyFont="1" applyAlignment="1">
      <alignment horizontal="justify" vertical="top"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left" vertical="top"/>
      <protection/>
    </xf>
    <xf numFmtId="0" fontId="6" fillId="0" borderId="0" xfId="46" applyFont="1" applyAlignment="1">
      <alignment horizontal="center"/>
      <protection/>
    </xf>
    <xf numFmtId="0" fontId="7" fillId="0" borderId="10" xfId="46" applyFont="1" applyBorder="1" applyAlignment="1">
      <alignment horizontal="center" vertical="top"/>
      <protection/>
    </xf>
    <xf numFmtId="0" fontId="7" fillId="0" borderId="11" xfId="46" applyFont="1" applyBorder="1" applyAlignment="1">
      <alignment horizontal="justify" vertical="top"/>
      <protection/>
    </xf>
    <xf numFmtId="0" fontId="7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right"/>
      <protection/>
    </xf>
    <xf numFmtId="4" fontId="7" fillId="0" borderId="11" xfId="46" applyNumberFormat="1" applyFont="1" applyBorder="1" applyAlignment="1">
      <alignment horizontal="right"/>
      <protection/>
    </xf>
    <xf numFmtId="4" fontId="7" fillId="0" borderId="12" xfId="46" applyNumberFormat="1" applyFont="1" applyBorder="1" applyAlignment="1">
      <alignment horizontal="center"/>
      <protection/>
    </xf>
    <xf numFmtId="0" fontId="2" fillId="0" borderId="0" xfId="46" applyFont="1" applyAlignment="1">
      <alignment horizontal="center" vertical="top"/>
      <protection/>
    </xf>
    <xf numFmtId="0" fontId="2" fillId="0" borderId="0" xfId="46" applyFont="1" applyAlignment="1">
      <alignment horizontal="justify"/>
      <protection/>
    </xf>
    <xf numFmtId="0" fontId="2" fillId="0" borderId="0" xfId="46" applyFont="1" applyAlignment="1">
      <alignment horizontal="center"/>
      <protection/>
    </xf>
    <xf numFmtId="4" fontId="2" fillId="0" borderId="0" xfId="46" applyNumberFormat="1" applyFont="1" applyAlignment="1">
      <alignment horizontal="center"/>
      <protection/>
    </xf>
    <xf numFmtId="4" fontId="2" fillId="0" borderId="0" xfId="46" applyNumberFormat="1" applyFont="1" applyAlignment="1">
      <alignment horizontal="right"/>
      <protection/>
    </xf>
    <xf numFmtId="4" fontId="2" fillId="0" borderId="0" xfId="46" applyNumberFormat="1" applyFont="1">
      <alignment/>
      <protection/>
    </xf>
    <xf numFmtId="0" fontId="2" fillId="0" borderId="0" xfId="46" applyFont="1" applyAlignment="1">
      <alignment horizontal="justify" vertical="top"/>
      <protection/>
    </xf>
    <xf numFmtId="0" fontId="2" fillId="0" borderId="0" xfId="46" applyFont="1">
      <alignment/>
      <protection/>
    </xf>
    <xf numFmtId="0" fontId="8" fillId="0" borderId="0" xfId="46" applyFont="1" applyAlignment="1">
      <alignment wrapText="1"/>
      <protection/>
    </xf>
    <xf numFmtId="0" fontId="2" fillId="0" borderId="0" xfId="46" applyFont="1" applyAlignment="1">
      <alignment horizontal="right"/>
      <protection/>
    </xf>
    <xf numFmtId="4" fontId="2" fillId="0" borderId="0" xfId="46" applyNumberFormat="1" applyFont="1" applyAlignment="1" applyProtection="1">
      <alignment horizontal="right"/>
      <protection locked="0"/>
    </xf>
    <xf numFmtId="0" fontId="8" fillId="0" borderId="0" xfId="46" applyFont="1" applyAlignment="1">
      <alignment horizontal="left" vertical="top" wrapText="1"/>
      <protection/>
    </xf>
    <xf numFmtId="0" fontId="8" fillId="0" borderId="0" xfId="46" applyFont="1" applyAlignment="1">
      <alignment horizontal="justify" vertical="top" wrapText="1"/>
      <protection/>
    </xf>
    <xf numFmtId="49" fontId="2" fillId="0" borderId="0" xfId="46" applyNumberFormat="1" applyFont="1" applyAlignment="1">
      <alignment vertical="top"/>
      <protection/>
    </xf>
    <xf numFmtId="49" fontId="2" fillId="0" borderId="0" xfId="46" applyNumberFormat="1" applyFont="1">
      <alignment/>
      <protection/>
    </xf>
    <xf numFmtId="49" fontId="2" fillId="0" borderId="0" xfId="46" applyNumberFormat="1" applyFont="1" applyAlignment="1">
      <alignment horizontal="justify" vertical="top"/>
      <protection/>
    </xf>
    <xf numFmtId="164" fontId="1" fillId="0" borderId="0" xfId="59" applyNumberFormat="1" applyFill="1" applyAlignment="1">
      <alignment horizontal="center" vertical="top" wrapText="1"/>
      <protection/>
    </xf>
    <xf numFmtId="0" fontId="1" fillId="0" borderId="0" xfId="59" applyFont="1" applyFill="1" applyAlignment="1">
      <alignment/>
      <protection/>
    </xf>
    <xf numFmtId="1" fontId="1" fillId="0" borderId="0" xfId="59" applyNumberFormat="1" applyFill="1" applyAlignment="1">
      <alignment/>
      <protection/>
    </xf>
    <xf numFmtId="3" fontId="1" fillId="0" borderId="0" xfId="59" applyNumberFormat="1" applyFont="1" applyFill="1" applyAlignment="1" applyProtection="1">
      <alignment/>
      <protection locked="0"/>
    </xf>
    <xf numFmtId="4" fontId="1" fillId="0" borderId="0" xfId="59" applyNumberFormat="1" applyFill="1" applyAlignment="1">
      <alignment/>
      <protection/>
    </xf>
    <xf numFmtId="0" fontId="8" fillId="0" borderId="0" xfId="46" applyFont="1">
      <alignment/>
      <protection/>
    </xf>
    <xf numFmtId="0" fontId="2" fillId="0" borderId="13" xfId="46" applyFont="1" applyBorder="1" applyAlignment="1">
      <alignment horizontal="center" vertical="top"/>
      <protection/>
    </xf>
    <xf numFmtId="0" fontId="8" fillId="0" borderId="13" xfId="46" applyFont="1" applyBorder="1" applyAlignment="1">
      <alignment horizontal="justify" vertical="top" wrapText="1"/>
      <protection/>
    </xf>
    <xf numFmtId="0" fontId="2" fillId="0" borderId="13" xfId="46" applyFont="1" applyBorder="1" applyAlignment="1">
      <alignment horizontal="center"/>
      <protection/>
    </xf>
    <xf numFmtId="9" fontId="2" fillId="0" borderId="13" xfId="46" applyNumberFormat="1" applyFont="1" applyBorder="1" applyAlignment="1">
      <alignment horizontal="right"/>
      <protection/>
    </xf>
    <xf numFmtId="4" fontId="2" fillId="0" borderId="13" xfId="46" applyNumberFormat="1" applyFont="1" applyBorder="1" applyAlignment="1" applyProtection="1">
      <alignment horizontal="right"/>
      <protection locked="0"/>
    </xf>
    <xf numFmtId="4" fontId="1" fillId="0" borderId="13" xfId="59" applyNumberFormat="1" applyFill="1" applyBorder="1" applyAlignment="1">
      <alignment/>
      <protection/>
    </xf>
    <xf numFmtId="0" fontId="11" fillId="0" borderId="0" xfId="46" applyFont="1" applyAlignment="1">
      <alignment horizontal="center"/>
      <protection/>
    </xf>
    <xf numFmtId="4" fontId="11" fillId="0" borderId="0" xfId="46" applyNumberFormat="1" applyFont="1" applyAlignment="1">
      <alignment horizontal="right"/>
      <protection/>
    </xf>
    <xf numFmtId="0" fontId="12" fillId="0" borderId="0" xfId="46" applyFont="1">
      <alignment/>
      <protection/>
    </xf>
    <xf numFmtId="1" fontId="2" fillId="0" borderId="0" xfId="46" applyNumberFormat="1" applyFont="1">
      <alignment/>
      <protection/>
    </xf>
    <xf numFmtId="9" fontId="2" fillId="0" borderId="0" xfId="46" applyNumberFormat="1" applyFont="1" applyAlignment="1">
      <alignment horizontal="right"/>
      <protection/>
    </xf>
    <xf numFmtId="0" fontId="14" fillId="0" borderId="0" xfId="46" applyFont="1">
      <alignment/>
      <protection/>
    </xf>
    <xf numFmtId="0" fontId="2" fillId="0" borderId="14" xfId="46" applyFont="1" applyBorder="1" applyAlignment="1">
      <alignment horizontal="center" vertical="top"/>
      <protection/>
    </xf>
    <xf numFmtId="0" fontId="4" fillId="0" borderId="14" xfId="46" applyFont="1" applyBorder="1">
      <alignment/>
      <protection/>
    </xf>
    <xf numFmtId="0" fontId="2" fillId="0" borderId="14" xfId="46" applyFont="1" applyBorder="1" applyAlignment="1">
      <alignment horizontal="center"/>
      <protection/>
    </xf>
    <xf numFmtId="4" fontId="11" fillId="0" borderId="14" xfId="46" applyNumberFormat="1" applyFont="1" applyBorder="1" applyAlignment="1">
      <alignment horizontal="right"/>
      <protection/>
    </xf>
    <xf numFmtId="0" fontId="15" fillId="0" borderId="13" xfId="46" applyFont="1" applyBorder="1" applyAlignment="1">
      <alignment horizontal="justify"/>
      <protection/>
    </xf>
    <xf numFmtId="0" fontId="5" fillId="0" borderId="13" xfId="46" applyFont="1" applyBorder="1" applyAlignment="1">
      <alignment horizontal="center"/>
      <protection/>
    </xf>
    <xf numFmtId="4" fontId="11" fillId="0" borderId="13" xfId="46" applyNumberFormat="1" applyFont="1" applyBorder="1">
      <alignment/>
      <protection/>
    </xf>
    <xf numFmtId="0" fontId="16" fillId="0" borderId="0" xfId="46" applyFont="1">
      <alignment/>
      <protection/>
    </xf>
    <xf numFmtId="0" fontId="1" fillId="0" borderId="0" xfId="46" applyFont="1">
      <alignment/>
      <protection/>
    </xf>
    <xf numFmtId="0" fontId="7" fillId="0" borderId="0" xfId="46" applyFont="1" applyAlignment="1">
      <alignment horizontal="center" vertical="top"/>
      <protection/>
    </xf>
    <xf numFmtId="0" fontId="7" fillId="0" borderId="0" xfId="46" applyFont="1" applyAlignment="1">
      <alignment horizontal="justify" vertical="top"/>
      <protection/>
    </xf>
    <xf numFmtId="0" fontId="7" fillId="0" borderId="0" xfId="46" applyFont="1" applyAlignment="1">
      <alignment horizontal="center"/>
      <protection/>
    </xf>
    <xf numFmtId="4" fontId="7" fillId="0" borderId="0" xfId="4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opis Evo" xfId="59"/>
    <cellStyle name="Title" xfId="60"/>
    <cellStyle name="Total" xfId="61"/>
    <cellStyle name="Warning Text" xfId="62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view="pageBreakPreview" zoomScale="90" zoomScaleNormal="90" zoomScaleSheetLayoutView="90" zoomScalePageLayoutView="0" workbookViewId="0" topLeftCell="A1">
      <selection activeCell="G4" sqref="G4"/>
    </sheetView>
  </sheetViews>
  <sheetFormatPr defaultColWidth="9.00390625" defaultRowHeight="12.75"/>
  <cols>
    <col min="1" max="1" width="5.7109375" style="1" customWidth="1"/>
    <col min="2" max="2" width="50.28125" style="2" customWidth="1"/>
    <col min="3" max="3" width="7.57421875" style="3" customWidth="1"/>
    <col min="4" max="4" width="10.8515625" style="3" customWidth="1"/>
    <col min="5" max="6" width="15.57421875" style="4" customWidth="1"/>
    <col min="7" max="7" width="35.140625" style="5" customWidth="1"/>
    <col min="8" max="16384" width="9.00390625" style="6" customWidth="1"/>
  </cols>
  <sheetData>
    <row r="1" ht="12">
      <c r="H1" s="6" t="s">
        <v>0</v>
      </c>
    </row>
    <row r="2" spans="1:7" s="12" customFormat="1" ht="15.75">
      <c r="A2" s="7" t="s">
        <v>1</v>
      </c>
      <c r="B2" s="8"/>
      <c r="C2" s="9"/>
      <c r="D2" s="9"/>
      <c r="E2" s="10"/>
      <c r="F2" s="10"/>
      <c r="G2" s="11"/>
    </row>
    <row r="3" spans="1:7" s="12" customFormat="1" ht="15.75">
      <c r="A3" s="7"/>
      <c r="B3" s="8"/>
      <c r="C3" s="9"/>
      <c r="D3" s="9"/>
      <c r="E3" s="10"/>
      <c r="F3" s="10"/>
      <c r="G3" s="11"/>
    </row>
    <row r="4" spans="1:7" s="12" customFormat="1" ht="15.75">
      <c r="A4" s="13"/>
      <c r="B4" s="7" t="s">
        <v>2</v>
      </c>
      <c r="C4" s="9"/>
      <c r="D4" s="9"/>
      <c r="E4" s="10"/>
      <c r="F4" s="10"/>
      <c r="G4" s="11"/>
    </row>
    <row r="5" spans="2:3" ht="15.75">
      <c r="B5" s="7" t="s">
        <v>3</v>
      </c>
      <c r="C5" s="14"/>
    </row>
    <row r="6" spans="2:3" ht="15.75">
      <c r="B6" s="7" t="s">
        <v>4</v>
      </c>
      <c r="C6" s="14"/>
    </row>
    <row r="7" spans="1:2" ht="15.75">
      <c r="A7" s="7"/>
      <c r="B7" s="7"/>
    </row>
    <row r="8" spans="1:2" ht="15.75">
      <c r="A8" s="7" t="s">
        <v>5</v>
      </c>
      <c r="B8" s="7"/>
    </row>
    <row r="9" spans="1:2" ht="15.75">
      <c r="A9" s="7"/>
      <c r="B9" s="7"/>
    </row>
    <row r="10" spans="1:6" ht="15">
      <c r="A10" s="15" t="s">
        <v>6</v>
      </c>
      <c r="B10" s="16" t="s">
        <v>7</v>
      </c>
      <c r="C10" s="17" t="s">
        <v>8</v>
      </c>
      <c r="D10" s="18" t="s">
        <v>9</v>
      </c>
      <c r="E10" s="19" t="s">
        <v>10</v>
      </c>
      <c r="F10" s="20" t="s">
        <v>11</v>
      </c>
    </row>
    <row r="11" spans="1:7" s="28" customFormat="1" ht="15">
      <c r="A11" s="21"/>
      <c r="B11" s="22"/>
      <c r="C11" s="23"/>
      <c r="D11" s="24"/>
      <c r="E11" s="25"/>
      <c r="F11" s="26"/>
      <c r="G11" s="27"/>
    </row>
    <row r="12" spans="1:7" s="28" customFormat="1" ht="31.5">
      <c r="A12" s="21">
        <f>IF(B11="",MAX($A$11:A11)+1,"")</f>
        <v>1</v>
      </c>
      <c r="B12" s="29" t="s">
        <v>12</v>
      </c>
      <c r="C12" s="24" t="s">
        <v>13</v>
      </c>
      <c r="D12" s="30">
        <v>60</v>
      </c>
      <c r="E12" s="31"/>
      <c r="F12" s="26">
        <f>D12*E12</f>
        <v>0</v>
      </c>
      <c r="G12" s="27"/>
    </row>
    <row r="13" spans="1:7" s="28" customFormat="1" ht="15">
      <c r="A13" s="21">
        <f>IF(B12="",MAX($A$11:A12)+1,"")</f>
      </c>
      <c r="B13" s="27"/>
      <c r="C13" s="24"/>
      <c r="D13" s="30"/>
      <c r="E13" s="25"/>
      <c r="F13" s="26"/>
      <c r="G13" s="27"/>
    </row>
    <row r="14" spans="1:7" s="28" customFormat="1" ht="78.75">
      <c r="A14" s="21">
        <f>IF(B13="",MAX($A$11:A13)+1,"")</f>
        <v>2</v>
      </c>
      <c r="B14" s="32" t="s">
        <v>14</v>
      </c>
      <c r="C14" s="24" t="s">
        <v>13</v>
      </c>
      <c r="D14" s="30">
        <v>70</v>
      </c>
      <c r="E14" s="31"/>
      <c r="F14" s="26">
        <f>D14*E14</f>
        <v>0</v>
      </c>
      <c r="G14" s="27"/>
    </row>
    <row r="15" spans="1:7" s="28" customFormat="1" ht="15">
      <c r="A15" s="21">
        <f>IF(B14="",MAX($A$11:A14)+1,"")</f>
      </c>
      <c r="B15" s="27"/>
      <c r="C15" s="24"/>
      <c r="D15" s="30"/>
      <c r="E15" s="25"/>
      <c r="F15" s="26"/>
      <c r="G15" s="27"/>
    </row>
    <row r="16" spans="1:7" s="28" customFormat="1" ht="47.25">
      <c r="A16" s="21">
        <f>IF(B15="",MAX($A$11:A15)+1,"")</f>
        <v>3</v>
      </c>
      <c r="B16" s="33" t="s">
        <v>15</v>
      </c>
      <c r="C16" s="24" t="s">
        <v>13</v>
      </c>
      <c r="D16" s="30">
        <v>4</v>
      </c>
      <c r="E16" s="31"/>
      <c r="F16" s="26">
        <f>D16*E16</f>
        <v>0</v>
      </c>
      <c r="G16" s="27"/>
    </row>
    <row r="17" spans="1:7" s="28" customFormat="1" ht="15.75">
      <c r="A17" s="21"/>
      <c r="B17" s="33"/>
      <c r="C17" s="23"/>
      <c r="D17" s="30"/>
      <c r="E17" s="25"/>
      <c r="F17" s="26"/>
      <c r="G17" s="34"/>
    </row>
    <row r="18" spans="1:7" s="28" customFormat="1" ht="31.5">
      <c r="A18" s="21">
        <f>IF(B17="",MAX($A$11:A17)+1,"")</f>
        <v>4</v>
      </c>
      <c r="B18" s="33" t="s">
        <v>16</v>
      </c>
      <c r="C18" s="23" t="s">
        <v>13</v>
      </c>
      <c r="D18" s="30">
        <v>80</v>
      </c>
      <c r="E18" s="31"/>
      <c r="F18" s="26">
        <f>D18*E18</f>
        <v>0</v>
      </c>
      <c r="G18" s="34"/>
    </row>
    <row r="19" spans="1:7" s="28" customFormat="1" ht="15.75" customHeight="1">
      <c r="A19" s="21"/>
      <c r="B19" s="33"/>
      <c r="C19" s="24"/>
      <c r="D19" s="30"/>
      <c r="E19" s="25"/>
      <c r="F19" s="26"/>
      <c r="G19" s="27"/>
    </row>
    <row r="20" spans="1:7" s="28" customFormat="1" ht="47.25">
      <c r="A20" s="21">
        <f>IF(B19="",MAX($A$11:A19)+1,"")</f>
        <v>5</v>
      </c>
      <c r="B20" s="33" t="s">
        <v>17</v>
      </c>
      <c r="C20" s="23" t="s">
        <v>13</v>
      </c>
      <c r="D20" s="30">
        <v>80</v>
      </c>
      <c r="E20" s="31"/>
      <c r="F20" s="26">
        <f>D20*E20</f>
        <v>0</v>
      </c>
      <c r="G20" s="34"/>
    </row>
    <row r="21" spans="1:7" s="28" customFormat="1" ht="15.75">
      <c r="A21" s="21">
        <f>IF(B20="",MAX($A$11:A20)+1,"")</f>
      </c>
      <c r="B21" s="33"/>
      <c r="C21" s="23"/>
      <c r="D21" s="30"/>
      <c r="E21" s="25"/>
      <c r="F21" s="26"/>
      <c r="G21" s="35"/>
    </row>
    <row r="22" spans="1:7" s="28" customFormat="1" ht="47.25">
      <c r="A22" s="21">
        <f>IF(B21="",MAX($A$11:A21)+1,"")</f>
        <v>6</v>
      </c>
      <c r="B22" s="33" t="s">
        <v>18</v>
      </c>
      <c r="C22" s="23" t="s">
        <v>19</v>
      </c>
      <c r="D22" s="30">
        <v>4</v>
      </c>
      <c r="E22" s="31"/>
      <c r="F22" s="26">
        <f>D22*E22</f>
        <v>0</v>
      </c>
      <c r="G22" s="35"/>
    </row>
    <row r="23" spans="1:7" s="28" customFormat="1" ht="15">
      <c r="A23" s="21"/>
      <c r="B23" s="27"/>
      <c r="C23" s="24"/>
      <c r="D23" s="30"/>
      <c r="E23" s="25"/>
      <c r="F23" s="26"/>
      <c r="G23" s="27"/>
    </row>
    <row r="24" spans="1:7" s="28" customFormat="1" ht="47.25">
      <c r="A24" s="21">
        <f>IF(B23="",MAX($A$11:A23)+1,"")</f>
        <v>7</v>
      </c>
      <c r="B24" s="33" t="s">
        <v>20</v>
      </c>
      <c r="C24" s="23" t="s">
        <v>19</v>
      </c>
      <c r="D24" s="30">
        <v>2</v>
      </c>
      <c r="E24" s="31"/>
      <c r="F24" s="26">
        <f>D24*E24</f>
        <v>0</v>
      </c>
      <c r="G24" s="27"/>
    </row>
    <row r="25" spans="1:7" s="28" customFormat="1" ht="15">
      <c r="A25" s="21">
        <f>IF(B24="",MAX($A$11:A24)+1,"")</f>
      </c>
      <c r="B25" s="27"/>
      <c r="C25" s="24"/>
      <c r="D25" s="30"/>
      <c r="E25" s="25"/>
      <c r="F25" s="26"/>
      <c r="G25" s="27"/>
    </row>
    <row r="26" spans="1:7" s="28" customFormat="1" ht="31.5">
      <c r="A26" s="21">
        <f>IF(B25="",MAX($A$11:A25)+1,"")</f>
        <v>8</v>
      </c>
      <c r="B26" s="33" t="s">
        <v>21</v>
      </c>
      <c r="C26" s="23" t="s">
        <v>13</v>
      </c>
      <c r="D26" s="30">
        <v>80</v>
      </c>
      <c r="E26" s="31"/>
      <c r="F26" s="26">
        <f>D26*E26</f>
        <v>0</v>
      </c>
      <c r="G26" s="36"/>
    </row>
    <row r="27" spans="1:7" s="28" customFormat="1" ht="15">
      <c r="A27" s="21"/>
      <c r="B27" s="27"/>
      <c r="C27" s="23"/>
      <c r="D27" s="30"/>
      <c r="E27" s="25"/>
      <c r="F27" s="26"/>
      <c r="G27" s="36"/>
    </row>
    <row r="28" spans="1:7" s="28" customFormat="1" ht="63">
      <c r="A28" s="21">
        <f>IF(B27="",MAX($A$11:A27)+1,"")</f>
        <v>9</v>
      </c>
      <c r="B28" s="33" t="s">
        <v>22</v>
      </c>
      <c r="C28" s="23" t="s">
        <v>19</v>
      </c>
      <c r="D28" s="30">
        <v>4</v>
      </c>
      <c r="E28" s="31"/>
      <c r="F28" s="26">
        <f>D28*E28</f>
        <v>0</v>
      </c>
      <c r="G28" s="36"/>
    </row>
    <row r="29" spans="1:7" s="28" customFormat="1" ht="15.75">
      <c r="A29" s="21"/>
      <c r="B29" s="33"/>
      <c r="C29" s="23"/>
      <c r="D29" s="30"/>
      <c r="E29" s="25"/>
      <c r="F29" s="26"/>
      <c r="G29" s="36"/>
    </row>
    <row r="30" spans="1:7" s="28" customFormat="1" ht="78.75">
      <c r="A30" s="37">
        <f>IF(B29="",MAX(A$3:$B29)+1,"")</f>
        <v>10</v>
      </c>
      <c r="B30" s="33" t="s">
        <v>23</v>
      </c>
      <c r="C30" s="38" t="s">
        <v>24</v>
      </c>
      <c r="D30" s="39">
        <v>2</v>
      </c>
      <c r="E30" s="40"/>
      <c r="F30" s="41">
        <f>IF(TYPE(C30)=2,(IF(D30,(IF(E30,(+D30*E30),"")),"")),"")</f>
      </c>
      <c r="G30" s="36"/>
    </row>
    <row r="31" spans="1:7" s="28" customFormat="1" ht="15.75">
      <c r="A31" s="21"/>
      <c r="B31" s="42"/>
      <c r="C31" s="23"/>
      <c r="D31" s="30"/>
      <c r="E31" s="25"/>
      <c r="F31" s="26"/>
      <c r="G31" s="35"/>
    </row>
    <row r="32" spans="1:7" s="28" customFormat="1" ht="17.25" customHeight="1">
      <c r="A32" s="21">
        <f>IF(B31="",MAX($A$11:A31)+1,"")</f>
        <v>11</v>
      </c>
      <c r="B32" s="42" t="s">
        <v>25</v>
      </c>
      <c r="C32" s="23"/>
      <c r="D32" s="30"/>
      <c r="E32" s="25"/>
      <c r="F32" s="26"/>
      <c r="G32" s="36"/>
    </row>
    <row r="33" spans="1:7" s="28" customFormat="1" ht="15.75">
      <c r="A33" s="43"/>
      <c r="B33" s="44" t="s">
        <v>26</v>
      </c>
      <c r="C33" s="45"/>
      <c r="D33" s="46">
        <v>0.1</v>
      </c>
      <c r="E33" s="47"/>
      <c r="F33" s="48">
        <f>D33*SUM(F12:F31)</f>
        <v>0</v>
      </c>
      <c r="G33" s="36"/>
    </row>
    <row r="34" spans="1:7" s="28" customFormat="1" ht="15.75">
      <c r="A34" s="21"/>
      <c r="B34" s="33"/>
      <c r="C34" s="23"/>
      <c r="D34" s="30"/>
      <c r="E34" s="25"/>
      <c r="F34" s="26"/>
      <c r="G34" s="36"/>
    </row>
    <row r="35" spans="1:7" s="28" customFormat="1" ht="15.75">
      <c r="A35" s="21"/>
      <c r="B35" s="8" t="s">
        <v>27</v>
      </c>
      <c r="C35" s="49" t="s">
        <v>28</v>
      </c>
      <c r="D35" s="30"/>
      <c r="E35" s="25"/>
      <c r="F35" s="50">
        <f>SUM(F12:F33)</f>
        <v>0</v>
      </c>
      <c r="G35" s="36"/>
    </row>
    <row r="36" spans="1:7" s="28" customFormat="1" ht="15">
      <c r="A36" s="21"/>
      <c r="B36" s="27"/>
      <c r="C36" s="23"/>
      <c r="D36" s="23"/>
      <c r="E36" s="25"/>
      <c r="F36" s="25"/>
      <c r="G36" s="36"/>
    </row>
    <row r="37" spans="1:7" s="28" customFormat="1" ht="15.75">
      <c r="A37" s="13" t="s">
        <v>29</v>
      </c>
      <c r="B37" s="7" t="s">
        <v>30</v>
      </c>
      <c r="C37" s="9"/>
      <c r="D37" s="9"/>
      <c r="E37" s="10"/>
      <c r="F37" s="10"/>
      <c r="G37" s="36"/>
    </row>
    <row r="38" spans="1:6" s="51" customFormat="1" ht="15.75">
      <c r="A38" s="1"/>
      <c r="B38" s="7"/>
      <c r="C38" s="3"/>
      <c r="D38" s="3"/>
      <c r="E38" s="4"/>
      <c r="F38" s="4"/>
    </row>
    <row r="39" spans="1:6" s="28" customFormat="1" ht="15">
      <c r="A39" s="15" t="s">
        <v>6</v>
      </c>
      <c r="B39" s="16" t="s">
        <v>7</v>
      </c>
      <c r="C39" s="17" t="s">
        <v>8</v>
      </c>
      <c r="D39" s="18" t="s">
        <v>9</v>
      </c>
      <c r="E39" s="19" t="s">
        <v>10</v>
      </c>
      <c r="F39" s="20" t="s">
        <v>11</v>
      </c>
    </row>
    <row r="40" spans="1:7" s="28" customFormat="1" ht="12.75" customHeight="1">
      <c r="A40" s="21"/>
      <c r="B40" s="33"/>
      <c r="C40" s="23"/>
      <c r="D40" s="30"/>
      <c r="E40" s="25"/>
      <c r="F40" s="26"/>
      <c r="G40" s="36"/>
    </row>
    <row r="41" spans="1:7" s="28" customFormat="1" ht="94.5">
      <c r="A41" s="21">
        <v>1</v>
      </c>
      <c r="B41" s="33" t="s">
        <v>31</v>
      </c>
      <c r="C41" s="23" t="s">
        <v>19</v>
      </c>
      <c r="D41" s="30">
        <v>3</v>
      </c>
      <c r="E41" s="31"/>
      <c r="F41" s="26">
        <f>D41*E41</f>
        <v>0</v>
      </c>
      <c r="G41" s="36"/>
    </row>
    <row r="42" spans="1:7" s="28" customFormat="1" ht="15.75">
      <c r="A42" s="21"/>
      <c r="B42" s="33"/>
      <c r="C42" s="23"/>
      <c r="D42" s="30"/>
      <c r="E42" s="25"/>
      <c r="F42" s="26"/>
      <c r="G42" s="36"/>
    </row>
    <row r="43" spans="1:7" s="28" customFormat="1" ht="94.5">
      <c r="A43" s="21">
        <f>IF(B42="",MAX($A$40:A42)+1,"")</f>
        <v>2</v>
      </c>
      <c r="B43" s="33" t="s">
        <v>32</v>
      </c>
      <c r="C43" s="23" t="s">
        <v>19</v>
      </c>
      <c r="D43" s="30">
        <v>1</v>
      </c>
      <c r="E43" s="31"/>
      <c r="F43" s="26">
        <f>D43*E43</f>
        <v>0</v>
      </c>
      <c r="G43" s="36"/>
    </row>
    <row r="44" spans="1:7" s="28" customFormat="1" ht="12.75" customHeight="1">
      <c r="A44" s="21"/>
      <c r="B44" s="33"/>
      <c r="C44" s="23"/>
      <c r="D44" s="30"/>
      <c r="E44" s="25"/>
      <c r="F44" s="26"/>
      <c r="G44" s="36"/>
    </row>
    <row r="45" spans="1:7" s="28" customFormat="1" ht="110.25">
      <c r="A45" s="21">
        <f>IF(B44="",MAX($A$40:A44)+1,"")</f>
        <v>3</v>
      </c>
      <c r="B45" s="33" t="s">
        <v>33</v>
      </c>
      <c r="C45" s="23" t="s">
        <v>19</v>
      </c>
      <c r="D45" s="30">
        <v>4</v>
      </c>
      <c r="E45" s="31"/>
      <c r="F45" s="26">
        <f>D45*E45</f>
        <v>0</v>
      </c>
      <c r="G45" s="36"/>
    </row>
    <row r="46" spans="1:7" s="28" customFormat="1" ht="15.75">
      <c r="A46" s="21"/>
      <c r="B46" s="33"/>
      <c r="C46" s="23"/>
      <c r="D46" s="30"/>
      <c r="E46" s="25"/>
      <c r="F46" s="26"/>
      <c r="G46" s="36"/>
    </row>
    <row r="47" spans="1:7" s="28" customFormat="1" ht="34.5">
      <c r="A47" s="21">
        <f>IF(B46="",MAX($A$40:A46)+1,"")</f>
        <v>4</v>
      </c>
      <c r="B47" s="33" t="s">
        <v>34</v>
      </c>
      <c r="C47" s="23" t="s">
        <v>24</v>
      </c>
      <c r="D47" s="30">
        <v>1</v>
      </c>
      <c r="E47" s="31"/>
      <c r="F47" s="26">
        <f>D47*E47</f>
        <v>0</v>
      </c>
      <c r="G47" s="36"/>
    </row>
    <row r="48" spans="1:7" s="28" customFormat="1" ht="15">
      <c r="A48" s="21"/>
      <c r="B48" s="27"/>
      <c r="C48" s="23"/>
      <c r="D48" s="52"/>
      <c r="E48" s="25"/>
      <c r="F48" s="26"/>
      <c r="G48" s="36"/>
    </row>
    <row r="49" spans="1:7" s="28" customFormat="1" ht="34.5">
      <c r="A49" s="21">
        <f>IF(B48="",MAX($A$40:A48)+1,"")</f>
        <v>5</v>
      </c>
      <c r="B49" s="33" t="s">
        <v>35</v>
      </c>
      <c r="C49" s="23" t="s">
        <v>13</v>
      </c>
      <c r="D49" s="30">
        <v>85</v>
      </c>
      <c r="E49" s="31"/>
      <c r="F49" s="26">
        <f>D49*E49</f>
        <v>0</v>
      </c>
      <c r="G49" s="36"/>
    </row>
    <row r="50" spans="1:7" s="28" customFormat="1" ht="14.25" customHeight="1">
      <c r="A50" s="21"/>
      <c r="B50" s="27"/>
      <c r="C50" s="23"/>
      <c r="D50" s="30"/>
      <c r="E50" s="25"/>
      <c r="F50" s="25"/>
      <c r="G50" s="36"/>
    </row>
    <row r="51" spans="1:7" s="28" customFormat="1" ht="63">
      <c r="A51" s="21">
        <f>IF(B50="",MAX($A$40:A50)+1,"")</f>
        <v>6</v>
      </c>
      <c r="B51" s="33" t="s">
        <v>36</v>
      </c>
      <c r="C51" s="23" t="s">
        <v>24</v>
      </c>
      <c r="D51" s="30">
        <v>6</v>
      </c>
      <c r="E51" s="31"/>
      <c r="F51" s="26">
        <f>D51*E51</f>
        <v>0</v>
      </c>
      <c r="G51" s="36"/>
    </row>
    <row r="52" spans="1:7" s="28" customFormat="1" ht="14.25" customHeight="1">
      <c r="A52" s="21"/>
      <c r="B52" s="27"/>
      <c r="C52" s="23"/>
      <c r="D52" s="30"/>
      <c r="E52" s="25"/>
      <c r="F52" s="25"/>
      <c r="G52" s="36"/>
    </row>
    <row r="53" spans="1:7" s="28" customFormat="1" ht="78.75">
      <c r="A53" s="21">
        <f>IF(B52="",MAX($A$40:A52)+1,"")</f>
        <v>7</v>
      </c>
      <c r="B53" s="33" t="s">
        <v>37</v>
      </c>
      <c r="C53" s="23" t="s">
        <v>24</v>
      </c>
      <c r="D53" s="30">
        <v>1</v>
      </c>
      <c r="E53" s="31"/>
      <c r="F53" s="26">
        <f>D53*E53</f>
        <v>0</v>
      </c>
      <c r="G53" s="36"/>
    </row>
    <row r="54" spans="1:7" s="28" customFormat="1" ht="15.75">
      <c r="A54" s="21"/>
      <c r="B54" s="33"/>
      <c r="C54" s="23"/>
      <c r="D54" s="30"/>
      <c r="E54" s="25"/>
      <c r="F54" s="26"/>
      <c r="G54" s="36"/>
    </row>
    <row r="55" spans="1:7" s="28" customFormat="1" ht="94.5">
      <c r="A55" s="21">
        <f>IF(B54="",MAX($A$40:A54)+1,"")</f>
        <v>8</v>
      </c>
      <c r="B55" s="33" t="s">
        <v>38</v>
      </c>
      <c r="C55" s="23" t="s">
        <v>24</v>
      </c>
      <c r="D55" s="30">
        <v>1</v>
      </c>
      <c r="E55" s="31"/>
      <c r="F55" s="26">
        <f>D55*E55</f>
        <v>0</v>
      </c>
      <c r="G55" s="36"/>
    </row>
    <row r="56" spans="1:7" s="28" customFormat="1" ht="15.75">
      <c r="A56" s="21"/>
      <c r="B56" s="33"/>
      <c r="C56" s="23"/>
      <c r="D56" s="30"/>
      <c r="E56" s="25"/>
      <c r="F56" s="26"/>
      <c r="G56" s="36"/>
    </row>
    <row r="57" spans="1:7" s="28" customFormat="1" ht="110.25">
      <c r="A57" s="21">
        <f>IF(B56="",MAX($A$40:A56)+1,"")</f>
        <v>9</v>
      </c>
      <c r="B57" s="33" t="s">
        <v>39</v>
      </c>
      <c r="C57" s="23" t="s">
        <v>24</v>
      </c>
      <c r="D57" s="30">
        <v>1</v>
      </c>
      <c r="E57" s="31"/>
      <c r="F57" s="26">
        <f>D57*E57</f>
        <v>0</v>
      </c>
      <c r="G57" s="36"/>
    </row>
    <row r="58" spans="1:7" s="28" customFormat="1" ht="15.75">
      <c r="A58" s="21"/>
      <c r="B58" s="33"/>
      <c r="C58" s="23"/>
      <c r="D58" s="30"/>
      <c r="E58" s="25"/>
      <c r="F58" s="26"/>
      <c r="G58" s="36"/>
    </row>
    <row r="59" spans="1:7" s="28" customFormat="1" ht="31.5">
      <c r="A59" s="21">
        <f>IF(B58="",MAX($A$40:A58)+1,"")</f>
        <v>10</v>
      </c>
      <c r="B59" s="33" t="s">
        <v>40</v>
      </c>
      <c r="C59" s="23" t="s">
        <v>24</v>
      </c>
      <c r="D59" s="30">
        <v>1</v>
      </c>
      <c r="E59" s="31"/>
      <c r="F59" s="26">
        <f>D59*E59</f>
        <v>0</v>
      </c>
      <c r="G59" s="36"/>
    </row>
    <row r="60" spans="1:7" s="28" customFormat="1" ht="15.75">
      <c r="A60" s="21"/>
      <c r="B60" s="33"/>
      <c r="C60" s="23"/>
      <c r="D60" s="30"/>
      <c r="E60" s="25"/>
      <c r="F60" s="26"/>
      <c r="G60" s="36"/>
    </row>
    <row r="61" spans="1:7" s="28" customFormat="1" ht="15.75">
      <c r="A61" s="21">
        <f>IF(B60="",MAX($A$40:A60)+1,"")</f>
        <v>11</v>
      </c>
      <c r="B61" s="33" t="s">
        <v>41</v>
      </c>
      <c r="C61" s="23"/>
      <c r="D61" s="53">
        <v>0.1</v>
      </c>
      <c r="E61" s="31"/>
      <c r="F61" s="41">
        <f>D61*SUM(F41:F59)</f>
        <v>0</v>
      </c>
      <c r="G61" s="36"/>
    </row>
    <row r="62" spans="1:7" s="28" customFormat="1" ht="14.25" customHeight="1">
      <c r="A62" s="21"/>
      <c r="B62" s="27"/>
      <c r="C62" s="23"/>
      <c r="D62" s="23"/>
      <c r="E62" s="25"/>
      <c r="F62" s="25"/>
      <c r="G62" s="36"/>
    </row>
    <row r="63" spans="1:7" s="28" customFormat="1" ht="31.5">
      <c r="A63" s="43">
        <f>IF(B62="",MAX($A$40:A62)+1,"")</f>
        <v>12</v>
      </c>
      <c r="B63" s="44" t="s">
        <v>42</v>
      </c>
      <c r="C63" s="45"/>
      <c r="D63" s="46">
        <v>0.05</v>
      </c>
      <c r="E63" s="47"/>
      <c r="F63" s="48">
        <f>D63*SUM(F40:F59)</f>
        <v>0</v>
      </c>
      <c r="G63" s="36"/>
    </row>
    <row r="64" spans="1:7" s="28" customFormat="1" ht="15.75">
      <c r="A64" s="21"/>
      <c r="B64" s="33"/>
      <c r="C64" s="23"/>
      <c r="D64" s="53"/>
      <c r="E64" s="25"/>
      <c r="F64" s="41"/>
      <c r="G64" s="36"/>
    </row>
    <row r="65" spans="1:7" s="28" customFormat="1" ht="15.75">
      <c r="A65" s="21"/>
      <c r="B65" s="8" t="s">
        <v>27</v>
      </c>
      <c r="C65" s="49" t="s">
        <v>28</v>
      </c>
      <c r="D65" s="30"/>
      <c r="E65" s="25"/>
      <c r="F65" s="50">
        <f>SUM(F41:F63)</f>
        <v>0</v>
      </c>
      <c r="G65" s="36"/>
    </row>
    <row r="66" spans="1:7" s="28" customFormat="1" ht="15.75">
      <c r="A66" s="21"/>
      <c r="B66" s="8"/>
      <c r="C66" s="23"/>
      <c r="D66" s="30"/>
      <c r="E66" s="25"/>
      <c r="F66" s="25"/>
      <c r="G66" s="36"/>
    </row>
    <row r="67" spans="1:7" s="28" customFormat="1" ht="15.75">
      <c r="A67" s="21"/>
      <c r="B67" s="8"/>
      <c r="C67" s="23"/>
      <c r="D67" s="30"/>
      <c r="E67" s="25"/>
      <c r="F67" s="25"/>
      <c r="G67" s="36"/>
    </row>
    <row r="68" spans="1:7" s="28" customFormat="1" ht="15.75">
      <c r="A68" s="21"/>
      <c r="B68" s="8"/>
      <c r="C68" s="23"/>
      <c r="D68" s="30"/>
      <c r="E68" s="25"/>
      <c r="F68" s="25"/>
      <c r="G68" s="36"/>
    </row>
    <row r="69" spans="1:7" s="28" customFormat="1" ht="15.75">
      <c r="A69" s="21"/>
      <c r="B69" s="8"/>
      <c r="C69" s="49"/>
      <c r="D69" s="30"/>
      <c r="E69" s="25"/>
      <c r="F69" s="50"/>
      <c r="G69" s="36"/>
    </row>
    <row r="70" spans="1:7" s="28" customFormat="1" ht="15.75">
      <c r="A70" s="21"/>
      <c r="B70" s="8"/>
      <c r="C70" s="49"/>
      <c r="D70" s="30"/>
      <c r="E70" s="25"/>
      <c r="F70" s="50"/>
      <c r="G70" s="36"/>
    </row>
    <row r="71" spans="1:7" s="28" customFormat="1" ht="15.75">
      <c r="A71" s="21"/>
      <c r="B71" s="8"/>
      <c r="C71" s="49"/>
      <c r="D71" s="30"/>
      <c r="E71" s="25"/>
      <c r="F71" s="50"/>
      <c r="G71" s="36"/>
    </row>
    <row r="72" spans="1:6" ht="15.75" customHeight="1">
      <c r="A72" s="21"/>
      <c r="B72" s="33"/>
      <c r="C72" s="23"/>
      <c r="D72" s="30"/>
      <c r="E72" s="25"/>
      <c r="F72" s="26"/>
    </row>
    <row r="73" spans="1:6" ht="15.75" customHeight="1">
      <c r="A73" s="21"/>
      <c r="B73" s="33"/>
      <c r="C73" s="23"/>
      <c r="D73" s="30"/>
      <c r="E73" s="25"/>
      <c r="F73" s="26"/>
    </row>
    <row r="74" spans="1:6" ht="15">
      <c r="A74" s="21"/>
      <c r="B74" s="27"/>
      <c r="C74" s="23"/>
      <c r="D74" s="23"/>
      <c r="E74" s="25"/>
      <c r="F74" s="25"/>
    </row>
    <row r="75" spans="1:6" ht="20.25">
      <c r="A75" s="21"/>
      <c r="B75" s="54" t="s">
        <v>43</v>
      </c>
      <c r="C75" s="23"/>
      <c r="D75" s="23"/>
      <c r="E75" s="25"/>
      <c r="F75" s="25"/>
    </row>
    <row r="76" spans="1:6" ht="15.75" customHeight="1">
      <c r="A76" s="21"/>
      <c r="B76" s="27"/>
      <c r="C76" s="23"/>
      <c r="D76" s="23"/>
      <c r="E76" s="25"/>
      <c r="F76" s="25"/>
    </row>
    <row r="77" spans="1:6" ht="15.75" customHeight="1">
      <c r="A77" s="21"/>
      <c r="B77" s="7" t="s">
        <v>44</v>
      </c>
      <c r="C77" s="23"/>
      <c r="D77" s="23"/>
      <c r="E77" s="25"/>
      <c r="F77" s="50">
        <f>SUM(F35:F36)</f>
        <v>0</v>
      </c>
    </row>
    <row r="78" spans="1:6" ht="15.75" customHeight="1">
      <c r="A78" s="21"/>
      <c r="B78" s="27"/>
      <c r="C78" s="23"/>
      <c r="D78" s="23"/>
      <c r="E78" s="25"/>
      <c r="F78" s="25"/>
    </row>
    <row r="79" spans="1:6" ht="15.75" customHeight="1">
      <c r="A79" s="21"/>
      <c r="B79" s="7" t="s">
        <v>45</v>
      </c>
      <c r="C79" s="23"/>
      <c r="D79" s="23"/>
      <c r="E79" s="25"/>
      <c r="F79" s="50">
        <f>SUM(F65:F66)</f>
        <v>0</v>
      </c>
    </row>
    <row r="80" spans="1:6" ht="15.75" customHeight="1">
      <c r="A80" s="21"/>
      <c r="B80" s="27"/>
      <c r="C80" s="23"/>
      <c r="D80" s="23"/>
      <c r="E80" s="25"/>
      <c r="F80" s="25"/>
    </row>
    <row r="81" spans="1:6" ht="15.75" customHeight="1">
      <c r="A81" s="55"/>
      <c r="B81" s="56" t="s">
        <v>46</v>
      </c>
      <c r="C81" s="57"/>
      <c r="D81" s="57"/>
      <c r="E81" s="25"/>
      <c r="F81" s="58">
        <v>0</v>
      </c>
    </row>
    <row r="82" spans="1:6" ht="15">
      <c r="A82" s="21"/>
      <c r="B82" s="27"/>
      <c r="C82" s="23"/>
      <c r="D82" s="23"/>
      <c r="E82" s="25"/>
      <c r="F82" s="25"/>
    </row>
    <row r="83" spans="1:6" ht="18.75">
      <c r="A83" s="21"/>
      <c r="B83" s="59" t="s">
        <v>47</v>
      </c>
      <c r="C83" s="60" t="s">
        <v>28</v>
      </c>
      <c r="D83" s="61">
        <f>1*F83</f>
        <v>0</v>
      </c>
      <c r="E83" s="25"/>
      <c r="F83" s="50">
        <f>SUM(F77:F81)</f>
        <v>0</v>
      </c>
    </row>
    <row r="84" spans="1:6" ht="15">
      <c r="A84" s="21"/>
      <c r="B84" s="62"/>
      <c r="C84" s="23"/>
      <c r="D84" s="23"/>
      <c r="E84" s="25"/>
      <c r="F84" s="25"/>
    </row>
    <row r="85" spans="1:6" ht="15">
      <c r="A85" s="21"/>
      <c r="B85" s="62"/>
      <c r="C85" s="23"/>
      <c r="D85" s="23"/>
      <c r="E85" s="25"/>
      <c r="F85" s="25"/>
    </row>
    <row r="86" spans="1:6" ht="15">
      <c r="A86" s="21"/>
      <c r="B86" s="63" t="s">
        <v>48</v>
      </c>
      <c r="C86" s="23"/>
      <c r="D86" s="23"/>
      <c r="E86" s="25"/>
      <c r="F86" s="25"/>
    </row>
    <row r="87" spans="1:6" ht="15">
      <c r="A87" s="64"/>
      <c r="B87" s="65"/>
      <c r="C87" s="66"/>
      <c r="D87" s="66"/>
      <c r="E87" s="67"/>
      <c r="F87" s="67"/>
    </row>
    <row r="88" spans="1:6" ht="15">
      <c r="A88" s="21"/>
      <c r="B88" s="22"/>
      <c r="C88" s="23"/>
      <c r="D88" s="24"/>
      <c r="E88" s="25"/>
      <c r="F88" s="26"/>
    </row>
    <row r="89" spans="1:6" ht="15.75">
      <c r="A89" s="21"/>
      <c r="B89" s="33"/>
      <c r="C89" s="24"/>
      <c r="D89" s="30"/>
      <c r="E89" s="25"/>
      <c r="F89" s="26"/>
    </row>
    <row r="90" spans="1:6" ht="15">
      <c r="A90" s="21"/>
      <c r="B90" s="27"/>
      <c r="C90" s="24"/>
      <c r="D90" s="30"/>
      <c r="E90" s="25"/>
      <c r="F90" s="26"/>
    </row>
    <row r="91" spans="1:6" ht="15.75">
      <c r="A91" s="21"/>
      <c r="B91" s="33"/>
      <c r="C91" s="23"/>
      <c r="D91" s="30"/>
      <c r="E91" s="25"/>
      <c r="F91" s="26"/>
    </row>
    <row r="92" spans="1:6" ht="15.75">
      <c r="A92" s="21"/>
      <c r="B92" s="33"/>
      <c r="C92" s="23"/>
      <c r="D92" s="30"/>
      <c r="E92" s="25"/>
      <c r="F92" s="26"/>
    </row>
    <row r="93" spans="1:6" ht="15.75">
      <c r="A93" s="21"/>
      <c r="B93" s="33"/>
      <c r="C93" s="23"/>
      <c r="D93" s="30"/>
      <c r="E93" s="25"/>
      <c r="F93" s="26"/>
    </row>
    <row r="94" spans="1:6" ht="15.75">
      <c r="A94" s="21"/>
      <c r="B94" s="33"/>
      <c r="C94" s="23"/>
      <c r="D94" s="30"/>
      <c r="E94" s="25"/>
      <c r="F94" s="26"/>
    </row>
    <row r="95" spans="1:6" ht="15.75">
      <c r="A95" s="21"/>
      <c r="B95" s="33"/>
      <c r="C95" s="23"/>
      <c r="D95" s="30"/>
      <c r="E95" s="25"/>
      <c r="F95" s="26"/>
    </row>
    <row r="96" spans="1:6" ht="15.75">
      <c r="A96" s="21"/>
      <c r="B96" s="33"/>
      <c r="C96" s="23"/>
      <c r="D96" s="30"/>
      <c r="E96" s="25"/>
      <c r="F96" s="26"/>
    </row>
  </sheetData>
  <sheetProtection selectLockedCells="1" selectUnlockedCells="1"/>
  <conditionalFormatting sqref="E12 E14 E16 E18 E20 E22 E24 E26 E28 E30 E33 E41 E43 E45 E47 E49 E51 E53 E55 E57 E59 E61 E63">
    <cfRule type="cellIs" priority="1" dxfId="0" operator="equal" stopIfTrue="1">
      <formula>0</formula>
    </cfRule>
  </conditionalFormatting>
  <printOptions/>
  <pageMargins left="0.9840277777777777" right="0.5902777777777778" top="0.9840277777777777" bottom="0.9840277777777777" header="0" footer="0"/>
  <pageSetup fitToHeight="0" fitToWidth="1" horizontalDpi="300" verticalDpi="300" orientation="portrait" paperSize="9" scale="82" r:id="rId1"/>
  <headerFooter alignWithMargins="0">
    <oddHeader>&amp;C&amp;"Times New Roman CE,Regular"&amp;11EVO d.o.o.&amp;R&amp;"Times New Roman CE,Regular"&amp;11&amp;P</oddHeader>
    <oddFooter>&amp;C&amp;"Times New Roman CE,Regular"&amp;11&amp;F</oddFooter>
  </headerFooter>
  <rowBreaks count="3" manualBreakCount="3">
    <brk id="27" max="255" man="1"/>
    <brk id="35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Horvat</dc:creator>
  <cp:keywords/>
  <dc:description/>
  <cp:lastModifiedBy>Nina Horvat</cp:lastModifiedBy>
  <dcterms:created xsi:type="dcterms:W3CDTF">2020-12-10T09:17:20Z</dcterms:created>
  <dcterms:modified xsi:type="dcterms:W3CDTF">2020-12-10T09:17:20Z</dcterms:modified>
  <cp:category/>
  <cp:version/>
  <cp:contentType/>
  <cp:contentStatus/>
</cp:coreProperties>
</file>